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60" activeTab="0"/>
  </bookViews>
  <sheets>
    <sheet name="Kalkulatio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<sst xmlns="http://schemas.openxmlformats.org/spreadsheetml/2006/main" count="31" uniqueCount="31">
  <si>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je Person</t>
  </si>
  <si>
    <t>Anzahl</t>
  </si>
  <si>
    <t>30 Personen</t>
  </si>
  <si>
    <t>40 Personen</t>
  </si>
  <si>
    <t>25 Personen</t>
  </si>
  <si>
    <t>Pauschal</t>
  </si>
  <si>
    <t>Müll und Strom</t>
  </si>
  <si>
    <t>Programm</t>
  </si>
  <si>
    <t>Eintritte</t>
  </si>
  <si>
    <t>Materialtransport</t>
  </si>
  <si>
    <t>Material</t>
  </si>
  <si>
    <t>Verpflegung</t>
  </si>
  <si>
    <t>35 Personen</t>
  </si>
  <si>
    <t>Mit Zuschüssen</t>
  </si>
  <si>
    <t>Ohne Zuschüsse</t>
  </si>
  <si>
    <t>Anreise</t>
  </si>
  <si>
    <t>Übernachtung Lagerplatz</t>
  </si>
  <si>
    <t>Zuschuss Landkreis*</t>
  </si>
  <si>
    <t>Zuschuss Stadt**</t>
  </si>
  <si>
    <t>Zuschuss Päd. Betreuer***</t>
  </si>
  <si>
    <t xml:space="preserve">** Schätzwert, da nur Teilnehmer zwischen 6 und 17 Jahren wohnhaft in Stadtgebiet Schw. Gmünd bezuschusst werden. </t>
  </si>
  <si>
    <t>Nur eine bezuschusste Aktion pro Jahr möglich, muss bis zum 1.2. angemeldet werden. Mindestdauer 5 Tage, Maximaldauer 14 Tage, mind. 10 Teilnehmer</t>
  </si>
  <si>
    <t>Mindestdauer 5 Tage</t>
  </si>
  <si>
    <t>Bei koedukativen Maßnahmen immer ein weiblicher und ein männlicher Betreuer abrechenbar</t>
  </si>
  <si>
    <t>*** Schätzwert, da nur pro gerundeten 11 Teilnehmer bis 17 Jahren ein pädagogischer Betreuer bezuschusst wird (bei Fahrt pro gerundeten 6 Teilnehmern)</t>
  </si>
  <si>
    <t>Vorbereitung</t>
  </si>
  <si>
    <t>Anmerkungen</t>
  </si>
  <si>
    <t>Mindestdauer 2 Tage, Maximaldauer 21 Tage, mind. 10 Teilnehmer (bei geringerer Zahl besondere Methode begründen (z.B. Fahrt))</t>
  </si>
  <si>
    <t>zusätzlich pro angefangene 9 Teilnehmer Abrechnung eines Betreuers möglich.</t>
  </si>
  <si>
    <t>* Schätzwert, da nur Teilnehmer zwischen 6 und 26 Jahren wohnhaft im Ostalbkreis bezuschusst werden.</t>
  </si>
  <si>
    <t>Kalkulation Stammeslager 201x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</si>
</sst>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3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23.57421875" style="0" customWidth="1"/>
    <col min="2" max="2" width="2.00390625" style="0" customWidth="1"/>
    <col min="3" max="3" width="8.140625" style="0" customWidth="1"/>
    <col min="4" max="5" width="11.421875" style="1" customWidth="1"/>
    <col min="6" max="6" width="3.57421875" style="1" customWidth="1"/>
    <col min="7" max="10" width="11.421875" style="1" customWidth="1"/>
  </cols>
  <sheetData>
    <row r="1" ht="18">
      <c r="A1" s="10" t="s">
        <v>30</v>
      </c>
    </row>
    <row r="4" spans="3:10" s="2" customFormat="1" ht="12.75">
      <c r="C4" s="2" t="s">
        <v>1</v>
      </c>
      <c r="D4" s="3" t="s">
        <v>5</v>
      </c>
      <c r="E4" s="3" t="s">
        <v>0</v>
      </c>
      <c r="F4" s="3"/>
      <c r="G4" s="3" t="s">
        <v>4</v>
      </c>
      <c r="H4" s="4" t="s">
        <v>2</v>
      </c>
      <c r="I4" s="3" t="s">
        <v>12</v>
      </c>
      <c r="J4" s="3" t="s">
        <v>3</v>
      </c>
    </row>
    <row r="5" spans="1:10" s="7" customFormat="1" ht="12.75">
      <c r="A5" s="7" t="s">
        <v>25</v>
      </c>
      <c r="C5" s="7">
        <v>1</v>
      </c>
      <c r="D5" s="8"/>
      <c r="E5" s="8"/>
      <c r="F5" s="8"/>
      <c r="G5" s="8">
        <f>25*C5*E5+C5*D5</f>
        <v>0</v>
      </c>
      <c r="H5" s="9">
        <f>30*C5*E5+C5*D5</f>
        <v>0</v>
      </c>
      <c r="I5" s="8">
        <f>35*C5*E5+C5*D5</f>
        <v>0</v>
      </c>
      <c r="J5" s="8">
        <f>40*C5*E5+C5*D5</f>
        <v>0</v>
      </c>
    </row>
    <row r="6" spans="4:10" s="7" customFormat="1" ht="12.75">
      <c r="D6" s="8"/>
      <c r="E6" s="8"/>
      <c r="F6" s="8"/>
      <c r="G6" s="8"/>
      <c r="H6" s="9"/>
      <c r="I6" s="8"/>
      <c r="J6" s="8"/>
    </row>
    <row r="7" spans="1:10" ht="12.75">
      <c r="A7" t="s">
        <v>16</v>
      </c>
      <c r="G7" s="1">
        <f>25*C7*E7+C7*D7</f>
        <v>0</v>
      </c>
      <c r="H7" s="5">
        <f>30*C7*E7+C7*D7</f>
        <v>0</v>
      </c>
      <c r="I7" s="1">
        <f>35*C7*E7+C7*D7</f>
        <v>0</v>
      </c>
      <c r="J7" s="1">
        <f>40*C7*E7+C7*D7</f>
        <v>0</v>
      </c>
    </row>
    <row r="8" spans="1:10" ht="12.75">
      <c r="A8" t="s">
        <v>6</v>
      </c>
      <c r="G8" s="1">
        <f>25*C8*E8+C8*D8</f>
        <v>0</v>
      </c>
      <c r="H8" s="5">
        <f>30*C8*E8+C8*D8</f>
        <v>0</v>
      </c>
      <c r="I8" s="1">
        <f>35*C8*E8+C8*D8</f>
        <v>0</v>
      </c>
      <c r="J8" s="1">
        <f>40*C8*E8+C8*D8</f>
        <v>0</v>
      </c>
    </row>
    <row r="9" spans="1:10" ht="12.75">
      <c r="A9" t="s">
        <v>7</v>
      </c>
      <c r="G9" s="1">
        <f>25*C9*E9+C9*D9</f>
        <v>0</v>
      </c>
      <c r="H9" s="5">
        <f>30*C9*E9+C9*D9</f>
        <v>0</v>
      </c>
      <c r="I9" s="1">
        <f>35*C9*E9+C9*D9</f>
        <v>0</v>
      </c>
      <c r="J9" s="1">
        <f>40*C9*E9+C9*D9</f>
        <v>0</v>
      </c>
    </row>
    <row r="10" spans="1:10" ht="12.75">
      <c r="A10" t="s">
        <v>8</v>
      </c>
      <c r="G10" s="1">
        <f aca="true" t="shared" si="0" ref="G10:G16">25*C10*E10+C10*D10</f>
        <v>0</v>
      </c>
      <c r="H10" s="5">
        <f aca="true" t="shared" si="1" ref="H10:H16">30*C10*E10+C10*D10</f>
        <v>0</v>
      </c>
      <c r="I10" s="1">
        <f aca="true" t="shared" si="2" ref="I10:I16">35*C10*E10+C10*D10</f>
        <v>0</v>
      </c>
      <c r="J10" s="1">
        <f aca="true" t="shared" si="3" ref="J10:J16">40*C10*E10+C10*D10</f>
        <v>0</v>
      </c>
    </row>
    <row r="11" ht="12.75">
      <c r="H11" s="5"/>
    </row>
    <row r="12" spans="1:10" ht="12.75">
      <c r="A12" t="s">
        <v>11</v>
      </c>
      <c r="G12" s="1">
        <f t="shared" si="0"/>
        <v>0</v>
      </c>
      <c r="H12" s="5">
        <f t="shared" si="1"/>
        <v>0</v>
      </c>
      <c r="I12" s="1">
        <f t="shared" si="2"/>
        <v>0</v>
      </c>
      <c r="J12" s="1">
        <f t="shared" si="3"/>
        <v>0</v>
      </c>
    </row>
    <row r="13" spans="1:10" ht="12.75">
      <c r="A13" t="s">
        <v>9</v>
      </c>
      <c r="G13" s="1">
        <f t="shared" si="0"/>
        <v>0</v>
      </c>
      <c r="H13" s="5">
        <f t="shared" si="1"/>
        <v>0</v>
      </c>
      <c r="I13" s="1">
        <f t="shared" si="2"/>
        <v>0</v>
      </c>
      <c r="J13" s="1">
        <f t="shared" si="3"/>
        <v>0</v>
      </c>
    </row>
    <row r="14" spans="1:10" ht="12.75">
      <c r="A14" t="s">
        <v>10</v>
      </c>
      <c r="G14" s="1">
        <f t="shared" si="0"/>
        <v>0</v>
      </c>
      <c r="H14" s="5">
        <f t="shared" si="1"/>
        <v>0</v>
      </c>
      <c r="I14" s="1">
        <f t="shared" si="2"/>
        <v>0</v>
      </c>
      <c r="J14" s="1">
        <f t="shared" si="3"/>
        <v>0</v>
      </c>
    </row>
    <row r="15" ht="12.75">
      <c r="H15" s="5"/>
    </row>
    <row r="16" spans="1:10" ht="12.75">
      <c r="A16" t="s">
        <v>15</v>
      </c>
      <c r="D16" s="8"/>
      <c r="G16" s="1">
        <f t="shared" si="0"/>
        <v>0</v>
      </c>
      <c r="H16" s="5">
        <f t="shared" si="1"/>
        <v>0</v>
      </c>
      <c r="I16" s="1">
        <f t="shared" si="2"/>
        <v>0</v>
      </c>
      <c r="J16" s="1">
        <f t="shared" si="3"/>
        <v>0</v>
      </c>
    </row>
    <row r="17" ht="12.75">
      <c r="H17" s="5"/>
    </row>
    <row r="18" spans="1:10" ht="12.75">
      <c r="A18" t="s">
        <v>17</v>
      </c>
      <c r="E18" s="1">
        <v>1</v>
      </c>
      <c r="G18" s="1">
        <f>-22*C18*E18+C18*D18</f>
        <v>0</v>
      </c>
      <c r="H18" s="5">
        <f>-26*C18*E18+C18*D18</f>
        <v>0</v>
      </c>
      <c r="I18" s="1">
        <f>-30*C18*E18+C18*D18</f>
        <v>0</v>
      </c>
      <c r="J18" s="1">
        <f>-34*C18*E18+C18*D18</f>
        <v>0</v>
      </c>
    </row>
    <row r="19" spans="1:10" ht="12.75">
      <c r="A19" t="s">
        <v>18</v>
      </c>
      <c r="E19" s="1">
        <v>1.5</v>
      </c>
      <c r="G19" s="1">
        <f>-9*C19*E19+C19*D19</f>
        <v>0</v>
      </c>
      <c r="H19" s="5">
        <f>-11*C19*E19+C19*D19</f>
        <v>0</v>
      </c>
      <c r="I19" s="1">
        <f>-13*C19*E19+C19*D19</f>
        <v>0</v>
      </c>
      <c r="J19" s="1">
        <f>-15*C19*E19+C19*D19</f>
        <v>0</v>
      </c>
    </row>
    <row r="20" spans="1:10" ht="12.75">
      <c r="A20" t="s">
        <v>19</v>
      </c>
      <c r="D20" s="1">
        <f>8.7*C20</f>
        <v>0</v>
      </c>
      <c r="G20" s="1">
        <f>-2*D20</f>
        <v>0</v>
      </c>
      <c r="H20" s="5">
        <f>-2*D20</f>
        <v>0</v>
      </c>
      <c r="I20" s="1">
        <f>-3*D20</f>
        <v>0</v>
      </c>
      <c r="J20" s="1">
        <f>-3*D20</f>
        <v>0</v>
      </c>
    </row>
    <row r="21" ht="12.75">
      <c r="H21" s="5"/>
    </row>
    <row r="22" spans="1:10" ht="12.75">
      <c r="A22" s="2" t="s">
        <v>13</v>
      </c>
      <c r="B22" s="2"/>
      <c r="C22" s="2"/>
      <c r="D22" s="3"/>
      <c r="E22" s="3"/>
      <c r="F22" s="3"/>
      <c r="G22" s="3">
        <f>SUM(G5:G21)</f>
        <v>0</v>
      </c>
      <c r="H22" s="4">
        <f>SUM(H5:H21)</f>
        <v>0</v>
      </c>
      <c r="I22" s="3">
        <f>SUM(I5:I21)</f>
        <v>0</v>
      </c>
      <c r="J22" s="3">
        <f>SUM(J5:J21)</f>
        <v>0</v>
      </c>
    </row>
    <row r="23" spans="1:10" ht="12.75">
      <c r="A23" s="2"/>
      <c r="B23" s="2"/>
      <c r="C23" s="2"/>
      <c r="D23" s="3"/>
      <c r="E23" s="3"/>
      <c r="F23" s="3"/>
      <c r="G23" s="4">
        <f>G22/25</f>
        <v>0</v>
      </c>
      <c r="H23" s="6">
        <f>H22/30</f>
        <v>0</v>
      </c>
      <c r="I23" s="4">
        <f>I22/35</f>
        <v>0</v>
      </c>
      <c r="J23" s="4">
        <f>J22/40</f>
        <v>0</v>
      </c>
    </row>
    <row r="24" spans="5:8" ht="12.75">
      <c r="E24" s="12"/>
      <c r="F24" s="12"/>
      <c r="G24" s="12"/>
      <c r="H24" s="5"/>
    </row>
    <row r="25" spans="1:10" ht="12.75">
      <c r="A25" s="2" t="s">
        <v>14</v>
      </c>
      <c r="B25" s="2"/>
      <c r="C25" s="2"/>
      <c r="D25" s="3"/>
      <c r="E25" s="11"/>
      <c r="F25" s="11"/>
      <c r="G25" s="11">
        <f>SUM(G5:G16)</f>
        <v>0</v>
      </c>
      <c r="H25" s="4">
        <f>SUM(H5:H16)</f>
        <v>0</v>
      </c>
      <c r="I25" s="11">
        <f>SUM(I5:I16)</f>
        <v>0</v>
      </c>
      <c r="J25" s="11">
        <f>SUM(J5:J16)</f>
        <v>0</v>
      </c>
    </row>
    <row r="26" spans="1:10" ht="12.75">
      <c r="A26" s="2"/>
      <c r="B26" s="2"/>
      <c r="C26" s="2"/>
      <c r="D26" s="3"/>
      <c r="E26" s="11"/>
      <c r="F26" s="11"/>
      <c r="G26" s="11">
        <f>G25/25</f>
        <v>0</v>
      </c>
      <c r="H26" s="4">
        <f>H25/30</f>
        <v>0</v>
      </c>
      <c r="I26" s="11">
        <f>I25/35</f>
        <v>0</v>
      </c>
      <c r="J26" s="11">
        <f>J25/40</f>
        <v>0</v>
      </c>
    </row>
    <row r="27" spans="5:7" ht="12.75">
      <c r="E27" s="12"/>
      <c r="F27" s="12"/>
      <c r="G27" s="12"/>
    </row>
    <row r="30" ht="12.75">
      <c r="A30" s="2" t="s">
        <v>26</v>
      </c>
    </row>
    <row r="31" ht="12.75">
      <c r="A31" t="s">
        <v>29</v>
      </c>
    </row>
    <row r="32" ht="12.75">
      <c r="A32" t="s">
        <v>27</v>
      </c>
    </row>
    <row r="33" ht="12.75">
      <c r="A33" t="s">
        <v>28</v>
      </c>
    </row>
    <row r="34" spans="1:5" ht="12.75">
      <c r="A34" t="s">
        <v>20</v>
      </c>
      <c r="D34" s="3"/>
      <c r="E34" s="3"/>
    </row>
    <row r="35" ht="12.75">
      <c r="A35" t="s">
        <v>21</v>
      </c>
    </row>
    <row r="36" ht="12.75">
      <c r="A36" t="s">
        <v>24</v>
      </c>
    </row>
    <row r="37" ht="12.75">
      <c r="A37" t="s">
        <v>23</v>
      </c>
    </row>
    <row r="38" ht="12.75">
      <c r="A38" t="s">
        <v>22</v>
      </c>
    </row>
    <row r="48" ht="12.75">
      <c r="E48" s="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thorsten.schlachter</dc:creator>
  <cp:keywords/>
  <dc:description/>
  <cp:lastModifiedBy>Stefan Welz</cp:lastModifiedBy>
  <cp:lastPrinted>2003-12-11T13:42:08Z</cp:lastPrinted>
  <dcterms:created xsi:type="dcterms:W3CDTF">2003-12-11T13:23:23Z</dcterms:created>
  <dcterms:modified xsi:type="dcterms:W3CDTF">2012-03-03T11:19:24Z</dcterms:modified>
  <cp:category/>
  <cp:version/>
  <cp:contentType/>
  <cp:contentStatus/>
</cp:coreProperties>
</file>